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\Amministrazione\CIG CUP\SITAT190\2023\"/>
    </mc:Choice>
  </mc:AlternateContent>
  <xr:revisionPtr revIDLastSave="0" documentId="13_ncr:1_{695110DF-6BD5-4D05-8673-B8B3CD5AF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</workbook>
</file>

<file path=xl/calcChain.xml><?xml version="1.0" encoding="utf-8"?>
<calcChain xmlns="http://schemas.openxmlformats.org/spreadsheetml/2006/main">
  <c r="I14" i="1" l="1"/>
  <c r="I13" i="1"/>
  <c r="I12" i="1" l="1"/>
  <c r="I11" i="1"/>
  <c r="I10" i="1"/>
  <c r="I9" i="1"/>
  <c r="I6" i="1"/>
  <c r="I5" i="1"/>
  <c r="I4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C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D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E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<sst xmlns="http://schemas.openxmlformats.org/spreadsheetml/2006/main" count="287" uniqueCount="216">
  <si>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</si>
  <si>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</si>
  <si>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</si>
  <si>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</si>
  <si>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</si>
  <si>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</si>
  <si>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</si>
  <si>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</si>
  <si>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</si>
  <si>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</si>
  <si>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</si>
  <si>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</si>
  <si>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</si>
  <si>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</si>
  <si>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</si>
  <si>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</si>
  <si>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</si>
  <si>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</si>
  <si>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</si>
  <si>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</si>
  <si>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</si>
  <si>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</si>
  <si>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</si>
  <si>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</si>
  <si>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</si>
  <si>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</si>
  <si>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</si>
  <si>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</si>
  <si>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1-Lavori</t>
  </si>
  <si>
    <t>2-Forniture</t>
  </si>
  <si>
    <t>3-Servizi</t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</si>
  <si>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</si>
  <si>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</si>
  <si>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</si>
  <si>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</si>
  <si>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</si>
  <si>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</si>
  <si>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</si>
  <si>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</si>
  <si>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</si>
  <si>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</si>
  <si>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</si>
  <si>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</si>
  <si>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</si>
  <si>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</si>
  <si>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</si>
  <si>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</si>
  <si>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</si>
  <si>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ZC62D8E073</t>
  </si>
  <si>
    <t>Assistenza Legale per motivi aggiuntivi ricorso Misura 7.6.2 PSR 2014/2020</t>
  </si>
  <si>
    <t>06/07/2020</t>
  </si>
  <si>
    <t/>
  </si>
  <si>
    <t>05938090486</t>
  </si>
  <si>
    <t>Ferrara Lorenzo</t>
  </si>
  <si>
    <t>ZF63100E41</t>
  </si>
  <si>
    <t>Canone Noleggio Stampante periodo APRILE 2021 a MARZO 2026</t>
  </si>
  <si>
    <t>15/03/2021</t>
  </si>
  <si>
    <t>02229380486</t>
  </si>
  <si>
    <t>Tecnobyte srl</t>
  </si>
  <si>
    <t>Z6A350BDE5</t>
  </si>
  <si>
    <t>Compenso Prestazioni Assistenza Pratiche Amministrative Anno 2022</t>
  </si>
  <si>
    <t>02/02/2022</t>
  </si>
  <si>
    <t>05911920485</t>
  </si>
  <si>
    <t>Guccini &amp; Vigiani</t>
  </si>
  <si>
    <t>ZE23203F30</t>
  </si>
  <si>
    <t>Affidamento per Interventi di assistenza, consulenza e formazione sulla sicurezza sul lavoro come da D.Lgs 81/2008</t>
  </si>
  <si>
    <t>07/06/2021</t>
  </si>
  <si>
    <t>04597540485</t>
  </si>
  <si>
    <t>Studio Cuccuini di Ing. Franscesco Cuccuini</t>
  </si>
  <si>
    <t>Z783539E14</t>
  </si>
  <si>
    <t>Manutenzione Ordinaria Caldaia Anno 2022/2025</t>
  </si>
  <si>
    <t>15/02/2022</t>
  </si>
  <si>
    <t>05379720484</t>
  </si>
  <si>
    <t>C.A.R. Mugello srl</t>
  </si>
  <si>
    <t>ZAC369F185</t>
  </si>
  <si>
    <t>Polizza n.65/67054391 Resp. Civile Vs Terzi 2022/2025</t>
  </si>
  <si>
    <t>30/05/2022</t>
  </si>
  <si>
    <t>04321830483</t>
  </si>
  <si>
    <t>L.O.C. Assicurazioni snc di Luca Santini &amp; C.</t>
  </si>
  <si>
    <t>ZD8386DD22</t>
  </si>
  <si>
    <t>Servizio di Pulizie Sede Operativa in Via Nilde Iotti, 9 Scarperia e San Piero 2023 2025</t>
  </si>
  <si>
    <t>Z87279ACA0</t>
  </si>
  <si>
    <t>Servizio di Pulizie Sede Operativa in Via Nilde Iotti, 9 Scarperia e San Piero Periodo da Maggio 2019 a Dicembre 2022</t>
  </si>
  <si>
    <t>15/03/2019</t>
  </si>
  <si>
    <t>00927980532</t>
  </si>
  <si>
    <t>La Pescheria Società Cooperativa</t>
  </si>
  <si>
    <t>Z8B369F173</t>
  </si>
  <si>
    <t>Polizza n. 65/67054390 Resp. Civile Rischi Diversi Periodo 2022/2025</t>
  </si>
  <si>
    <t>Z9735E0395</t>
  </si>
  <si>
    <t>Oneri Amministrazione Personale 2022/2025</t>
  </si>
  <si>
    <t>04/04/2022</t>
  </si>
  <si>
    <t>05278360481</t>
  </si>
  <si>
    <t>Studio di Consulenza del Lavoro Pini &amp; Associati</t>
  </si>
  <si>
    <t>Z973623823</t>
  </si>
  <si>
    <t>Rinnovo Pec galstart@pec.it 2022/2025</t>
  </si>
  <si>
    <t>26/04/2022</t>
  </si>
  <si>
    <t>04552920482</t>
  </si>
  <si>
    <t>Aruba SpA</t>
  </si>
  <si>
    <t>Z8127ABB94</t>
  </si>
  <si>
    <t>20/03/2019</t>
  </si>
  <si>
    <t>Z9237B956A</t>
  </si>
  <si>
    <t>Manutenzione Riparazione Acquisti Rete 2022 2025</t>
  </si>
  <si>
    <t>12/09/2022</t>
  </si>
  <si>
    <t>07170440486</t>
  </si>
  <si>
    <t>A3 Informatica srl</t>
  </si>
  <si>
    <t>01968970473</t>
  </si>
  <si>
    <t>Doctor Clean srl</t>
  </si>
  <si>
    <t>Z943987F83</t>
  </si>
  <si>
    <t>Assistenza Software Procedure TEAMSYSTEM 2023/2025</t>
  </si>
  <si>
    <t>Z3539902C8</t>
  </si>
  <si>
    <t>ORGANIZZAZIONE EVENTO “LE COMUNITA’ RURALI LEADER NELLA COPROGETTAZIONE E RIGENERAZIONE DEI TERRITORI"</t>
  </si>
  <si>
    <t>ZDD39902F6</t>
  </si>
  <si>
    <t>Misura 19.2 Incarico Commissione di Valutazione</t>
  </si>
  <si>
    <t>Z6D399C452</t>
  </si>
  <si>
    <t>Incarico Accertamento Finale progetti Misura 19.2 PSR 2014-2020</t>
  </si>
  <si>
    <t>Z8839AA252</t>
  </si>
  <si>
    <t>CANONE CONTRATTO SOFTWARE ASSISTENZA PROTOCOLLO ANNI 2023/2025</t>
  </si>
  <si>
    <t>Z4B39AA28C</t>
  </si>
  <si>
    <t>LICENZA ANTIVIRUS 5 UTENZE 2023/2025</t>
  </si>
  <si>
    <t>Z273A3224F</t>
  </si>
  <si>
    <t>Compenso servizio di ACCERTAMENTO FINALE DEI PROGETTI PSR 2014/2022</t>
  </si>
  <si>
    <t>ZF93A88590</t>
  </si>
  <si>
    <t>Attività di Promozione e Pubblicizzazione Avviso Selezione Animatore dello Sviluppo Rurale</t>
  </si>
  <si>
    <t>ZE93AD8B8C</t>
  </si>
  <si>
    <t>FAM 2023 Attività di Ufficio Stampa e promozione su giornale “Il Filo”</t>
  </si>
  <si>
    <t>Z7C3ADC182</t>
  </si>
  <si>
    <t>FAM 2023 Mostra Zootecnica</t>
  </si>
  <si>
    <t>ZB33BE2026</t>
  </si>
  <si>
    <t>Rinnovo GoToMeeting Business Canone Annuale Anno 2023</t>
  </si>
  <si>
    <t>Z9E3B401F9</t>
  </si>
  <si>
    <t>FAM 2023 Assicurazione</t>
  </si>
  <si>
    <t>Z853B3A5EF</t>
  </si>
  <si>
    <t>FAM 2023 Noleggio Impianto Diffusione Sonora</t>
  </si>
  <si>
    <t>Z693B26B80</t>
  </si>
  <si>
    <t>FAM 2023 Sorveglianza</t>
  </si>
  <si>
    <t>ZDD3B26B64</t>
  </si>
  <si>
    <t>FAM 2023 Postazione Sanitaria</t>
  </si>
  <si>
    <t>Z773B1DE2A</t>
  </si>
  <si>
    <t>Compenso Prestazioni Assistenza Pratiche Amministrative Anno 2023</t>
  </si>
  <si>
    <t>Z793B0D5FA</t>
  </si>
  <si>
    <t>FAM 2023 Campagna Pubblicitaria "Il Galletto"</t>
  </si>
  <si>
    <t>Z443B00E62</t>
  </si>
  <si>
    <t>FAM 2023 Stampe</t>
  </si>
  <si>
    <t>Z063AEC8D3</t>
  </si>
  <si>
    <t>FAM 2023 Aggiornamento Piano Sicurezza</t>
  </si>
  <si>
    <t>Z983AE592F</t>
  </si>
  <si>
    <t>FAM 2023 Servizi Igienici</t>
  </si>
  <si>
    <t>ZA03BE9596</t>
  </si>
  <si>
    <t>Misura 19.4 Proroga Polizza Fideiussoria Delibera RT 642/2023</t>
  </si>
  <si>
    <t>Z223C0125D</t>
  </si>
  <si>
    <t>Acquisto PC</t>
  </si>
  <si>
    <t>Z983C0CC1A</t>
  </si>
  <si>
    <t>FORUM LEADER Edizione 2023 Quota Cofinanziamento</t>
  </si>
  <si>
    <t>ZD93C714EC</t>
  </si>
  <si>
    <t>Assistenza Sito www.gal-start.it</t>
  </si>
  <si>
    <t>Z843DD1D33</t>
  </si>
  <si>
    <t>FAM 2023 Grafica</t>
  </si>
  <si>
    <t>Z9C3D85B10</t>
  </si>
  <si>
    <t>Affidamento Consulenza Contabile Amministrativa Fiscale 2024 2030</t>
  </si>
  <si>
    <t>Z1F3D33204</t>
  </si>
  <si>
    <t>Forum LEADER 2023 Pernottamento</t>
  </si>
  <si>
    <t>ZEF3C99E0A</t>
  </si>
  <si>
    <t>Canone annuale hosting ed assistenza tecnica anno 2023</t>
  </si>
  <si>
    <t>ZA93C72275</t>
  </si>
  <si>
    <t>Misura 19.1 PSR 2014/2022 Regione Toscana - FORMAZIONE</t>
  </si>
  <si>
    <t xml:space="preserve">Cz Informatica srl </t>
  </si>
  <si>
    <t>00925880478</t>
  </si>
  <si>
    <t xml:space="preserve">Anci Toscana </t>
  </si>
  <si>
    <t> 01321040519</t>
  </si>
  <si>
    <t>ASCOM AREZZO SERVIZI SRL</t>
  </si>
  <si>
    <t>05146770481</t>
  </si>
  <si>
    <t>SERVIZI COMMERCIALI per gli ALLEVATORI della TOSCANA S.r.l.</t>
  </si>
  <si>
    <t>03912150483</t>
  </si>
  <si>
    <t> SEBACH SPA Unipersonale</t>
  </si>
  <si>
    <t>06723190481</t>
  </si>
  <si>
    <t>MRC INGEGNERIA SRL unipersonale</t>
  </si>
  <si>
    <t>02149790483</t>
  </si>
  <si>
    <t>STUDIO NOFERINI</t>
  </si>
  <si>
    <t>Studio Ad.Es di Elissa Spidalieri</t>
  </si>
  <si>
    <t>P.A. Centro Radio Soccorso ODV</t>
  </si>
  <si>
    <t>VAB</t>
  </si>
  <si>
    <t>05976820489</t>
  </si>
  <si>
    <t>SPIN8</t>
  </si>
  <si>
    <t>01333550323</t>
  </si>
  <si>
    <t>Soc. Cattolica SpA</t>
  </si>
  <si>
    <t> 14792221005</t>
  </si>
  <si>
    <t>Our Vision srl</t>
  </si>
  <si>
    <t>04349061004</t>
  </si>
  <si>
    <t>HDI SpA</t>
  </si>
  <si>
    <t>03170090272</t>
  </si>
  <si>
    <t xml:space="preserve">VEGAL </t>
  </si>
  <si>
    <t>BLUEFACTOR SRL</t>
  </si>
  <si>
    <t>05646880483</t>
  </si>
  <si>
    <t>SAN MARCUOLA SAS DI ZOCCOLETTI S.&amp; C.</t>
  </si>
  <si>
    <t>03164570271</t>
  </si>
  <si>
    <t> 02313960482</t>
  </si>
  <si>
    <t>CONVOI S.C.S. ONLUS</t>
  </si>
  <si>
    <t>SERVIZI DI CONSULENZA CONTABILE, AMMINISTRATIVA, FISCALE DELLA SOCIETÀ 2019/2023</t>
  </si>
  <si>
    <t xml:space="preserve">CIG
</t>
  </si>
  <si>
    <t>Oggetto</t>
  </si>
  <si>
    <t xml:space="preserve">Procedura di scelta del contraente
</t>
  </si>
  <si>
    <t xml:space="preserve">Codice Fiscale/Partita IVA
</t>
  </si>
  <si>
    <t xml:space="preserve">Ragione Sociale 
</t>
  </si>
  <si>
    <t xml:space="preserve">Importo di aggiudicazione
</t>
  </si>
  <si>
    <t xml:space="preserve">Data Inizio
</t>
  </si>
  <si>
    <t xml:space="preserve">Data Ultimazione
</t>
  </si>
  <si>
    <t xml:space="preserve">Importo delle somme liquidate
</t>
  </si>
  <si>
    <t>Raffaella Di Napoli</t>
  </si>
  <si>
    <t>DNPRFL69P48H501E</t>
  </si>
  <si>
    <t>Carlo Ricci</t>
  </si>
  <si>
    <t xml:space="preserve">RCCCRL63E11F205J </t>
  </si>
  <si>
    <t>05493410483</t>
  </si>
  <si>
    <t>Dott. Agr. Plotegher Filippo</t>
  </si>
  <si>
    <t>07134420483</t>
  </si>
  <si>
    <t>Andafe srl</t>
  </si>
  <si>
    <t>Associazione Il Filo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</si>
</sst>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 Light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 horizontal="right" vertical="center"/>
    </xf>
    <xf numFmtId="14" fontId="7" fillId="0" borderId="2" xfId="0" applyNumberFormat="1" applyFont="1" applyBorder="1" applyAlignment="1">
      <alignment horizontal="right" vertical="center"/>
    </xf>
    <xf numFmtId="14" fontId="8" fillId="0" borderId="3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14" fontId="8" fillId="0" borderId="3" xfId="0" applyNumberFormat="1" applyFont="1" applyBorder="1" applyAlignment="1">
      <alignment horizontal="right" vertical="center"/>
    </xf>
    <xf numFmtId="14" fontId="8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92"/>
  <sheetViews>
    <sheetView tabSelected="1" topLeftCell="C1" zoomScaleNormal="100" workbookViewId="0">
      <pane ySplit="1" topLeftCell="A26" activePane="bottomLeft" state="frozen"/>
      <selection pane="bottomLeft" activeCell="H25" sqref="H25"/>
    </sheetView>
  </sheetViews>
  <sheetFormatPr defaultRowHeight="15" x14ac:dyDescent="0.25"/>
  <cols>
    <col min="1" max="1" width="15.7109375" style="4" customWidth="1"/>
    <col min="2" max="2" width="107.140625" style="3" customWidth="1"/>
    <col min="3" max="3" width="31.140625" style="3" customWidth="1"/>
    <col min="4" max="4" width="26.7109375" style="3" customWidth="1"/>
    <col min="5" max="5" width="47.140625" style="3" customWidth="1"/>
    <col min="6" max="6" width="21.42578125" style="5" customWidth="1"/>
    <col min="7" max="8" width="16.42578125" style="6" customWidth="1"/>
    <col min="9" max="9" width="20.5703125" style="5" customWidth="1"/>
    <col min="10" max="16384" width="9.140625" style="3"/>
  </cols>
  <sheetData>
    <row r="1" spans="1:9" s="2" customFormat="1" ht="45" x14ac:dyDescent="0.25">
      <c r="A1" s="9" t="s">
        <v>198</v>
      </c>
      <c r="B1" s="10" t="s">
        <v>199</v>
      </c>
      <c r="C1" s="10" t="s">
        <v>200</v>
      </c>
      <c r="D1" s="10" t="s">
        <v>201</v>
      </c>
      <c r="E1" s="10" t="s">
        <v>202</v>
      </c>
      <c r="F1" s="11" t="s">
        <v>203</v>
      </c>
      <c r="G1" s="12" t="s">
        <v>204</v>
      </c>
      <c r="H1" s="12" t="s">
        <v>205</v>
      </c>
      <c r="I1" s="11" t="s">
        <v>206</v>
      </c>
    </row>
    <row r="2" spans="1:9" x14ac:dyDescent="0.25">
      <c r="A2" s="29" t="s">
        <v>48</v>
      </c>
      <c r="B2" s="25" t="s">
        <v>49</v>
      </c>
      <c r="C2" s="15" t="s">
        <v>35</v>
      </c>
      <c r="D2" s="31" t="s">
        <v>52</v>
      </c>
      <c r="E2" s="34" t="s">
        <v>53</v>
      </c>
      <c r="F2" s="16">
        <v>3000</v>
      </c>
      <c r="G2" s="20" t="s">
        <v>50</v>
      </c>
      <c r="H2" s="20" t="s">
        <v>51</v>
      </c>
      <c r="I2" s="16">
        <v>1794</v>
      </c>
    </row>
    <row r="3" spans="1:9" x14ac:dyDescent="0.25">
      <c r="A3" s="29" t="s">
        <v>54</v>
      </c>
      <c r="B3" s="26" t="s">
        <v>55</v>
      </c>
      <c r="C3" s="13" t="s">
        <v>35</v>
      </c>
      <c r="D3" s="29" t="s">
        <v>57</v>
      </c>
      <c r="E3" s="35" t="s">
        <v>58</v>
      </c>
      <c r="F3" s="17">
        <v>4437.6000000000004</v>
      </c>
      <c r="G3" s="21" t="s">
        <v>56</v>
      </c>
      <c r="H3" s="21" t="s">
        <v>51</v>
      </c>
      <c r="I3" s="17">
        <f>1479.2+887.52</f>
        <v>2366.7200000000003</v>
      </c>
    </row>
    <row r="4" spans="1:9" x14ac:dyDescent="0.25">
      <c r="A4" s="29" t="s">
        <v>59</v>
      </c>
      <c r="B4" s="26" t="s">
        <v>60</v>
      </c>
      <c r="C4" s="13" t="s">
        <v>35</v>
      </c>
      <c r="D4" s="29" t="s">
        <v>62</v>
      </c>
      <c r="E4" s="35" t="s">
        <v>63</v>
      </c>
      <c r="F4" s="17">
        <v>1600</v>
      </c>
      <c r="G4" s="21" t="s">
        <v>61</v>
      </c>
      <c r="H4" s="21">
        <v>44944</v>
      </c>
      <c r="I4" s="17">
        <f>441.7+977.6</f>
        <v>1419.3</v>
      </c>
    </row>
    <row r="5" spans="1:9" x14ac:dyDescent="0.25">
      <c r="A5" s="29" t="s">
        <v>64</v>
      </c>
      <c r="B5" s="26" t="s">
        <v>65</v>
      </c>
      <c r="C5" s="13" t="s">
        <v>35</v>
      </c>
      <c r="D5" s="29" t="s">
        <v>67</v>
      </c>
      <c r="E5" s="35" t="s">
        <v>68</v>
      </c>
      <c r="F5" s="17">
        <v>9500</v>
      </c>
      <c r="G5" s="21" t="s">
        <v>66</v>
      </c>
      <c r="H5" s="21" t="s">
        <v>51</v>
      </c>
      <c r="I5" s="17">
        <f>1300+2316</f>
        <v>3616</v>
      </c>
    </row>
    <row r="6" spans="1:9" x14ac:dyDescent="0.25">
      <c r="A6" s="29" t="s">
        <v>69</v>
      </c>
      <c r="B6" s="26" t="s">
        <v>70</v>
      </c>
      <c r="C6" s="13" t="s">
        <v>35</v>
      </c>
      <c r="D6" s="29" t="s">
        <v>72</v>
      </c>
      <c r="E6" s="35" t="s">
        <v>73</v>
      </c>
      <c r="F6" s="17">
        <v>440</v>
      </c>
      <c r="G6" s="21" t="s">
        <v>71</v>
      </c>
      <c r="H6" s="21" t="s">
        <v>51</v>
      </c>
      <c r="I6" s="17">
        <f>110+110</f>
        <v>220</v>
      </c>
    </row>
    <row r="7" spans="1:9" x14ac:dyDescent="0.25">
      <c r="A7" s="29" t="s">
        <v>74</v>
      </c>
      <c r="B7" s="26" t="s">
        <v>75</v>
      </c>
      <c r="C7" s="13" t="s">
        <v>35</v>
      </c>
      <c r="D7" s="29" t="s">
        <v>77</v>
      </c>
      <c r="E7" s="35" t="s">
        <v>78</v>
      </c>
      <c r="F7" s="17">
        <v>10780</v>
      </c>
      <c r="G7" s="21" t="s">
        <v>76</v>
      </c>
      <c r="H7" s="21" t="s">
        <v>51</v>
      </c>
      <c r="I7" s="17">
        <v>7187.63</v>
      </c>
    </row>
    <row r="8" spans="1:9" x14ac:dyDescent="0.25">
      <c r="A8" s="29" t="s">
        <v>79</v>
      </c>
      <c r="B8" s="26" t="s">
        <v>80</v>
      </c>
      <c r="C8" s="13" t="s">
        <v>35</v>
      </c>
      <c r="D8" s="29" t="s">
        <v>105</v>
      </c>
      <c r="E8" s="35" t="s">
        <v>106</v>
      </c>
      <c r="F8" s="17">
        <v>8000</v>
      </c>
      <c r="G8" s="21">
        <v>44985</v>
      </c>
      <c r="H8" s="21" t="s">
        <v>51</v>
      </c>
      <c r="I8" s="17">
        <v>3382.5</v>
      </c>
    </row>
    <row r="9" spans="1:9" x14ac:dyDescent="0.25">
      <c r="A9" s="29" t="s">
        <v>81</v>
      </c>
      <c r="B9" s="26" t="s">
        <v>82</v>
      </c>
      <c r="C9" s="13" t="s">
        <v>35</v>
      </c>
      <c r="D9" s="29" t="s">
        <v>84</v>
      </c>
      <c r="E9" s="35" t="s">
        <v>85</v>
      </c>
      <c r="F9" s="17">
        <v>12540</v>
      </c>
      <c r="G9" s="21" t="s">
        <v>83</v>
      </c>
      <c r="H9" s="21">
        <v>45046</v>
      </c>
      <c r="I9" s="17">
        <f>6084+78</f>
        <v>6162</v>
      </c>
    </row>
    <row r="10" spans="1:9" x14ac:dyDescent="0.25">
      <c r="A10" s="29" t="s">
        <v>86</v>
      </c>
      <c r="B10" s="26" t="s">
        <v>87</v>
      </c>
      <c r="C10" s="13" t="s">
        <v>35</v>
      </c>
      <c r="D10" s="29" t="s">
        <v>77</v>
      </c>
      <c r="E10" s="35" t="s">
        <v>78</v>
      </c>
      <c r="F10" s="17">
        <v>8810</v>
      </c>
      <c r="G10" s="21" t="s">
        <v>76</v>
      </c>
      <c r="H10" s="21" t="s">
        <v>51</v>
      </c>
      <c r="I10" s="17">
        <f>2934.01+1467+1467</f>
        <v>5868.01</v>
      </c>
    </row>
    <row r="11" spans="1:9" ht="15" customHeight="1" x14ac:dyDescent="0.25">
      <c r="A11" s="29" t="s">
        <v>88</v>
      </c>
      <c r="B11" s="26" t="s">
        <v>89</v>
      </c>
      <c r="C11" s="13" t="s">
        <v>35</v>
      </c>
      <c r="D11" s="29" t="s">
        <v>91</v>
      </c>
      <c r="E11" s="35" t="s">
        <v>92</v>
      </c>
      <c r="F11" s="17">
        <v>4400</v>
      </c>
      <c r="G11" s="21" t="s">
        <v>90</v>
      </c>
      <c r="H11" s="21" t="s">
        <v>51</v>
      </c>
      <c r="I11" s="17">
        <f>488.03+488.03+458.27+553.74</f>
        <v>1988.07</v>
      </c>
    </row>
    <row r="12" spans="1:9" x14ac:dyDescent="0.25">
      <c r="A12" s="29" t="s">
        <v>93</v>
      </c>
      <c r="B12" s="26" t="s">
        <v>94</v>
      </c>
      <c r="C12" s="13" t="s">
        <v>35</v>
      </c>
      <c r="D12" s="29" t="s">
        <v>96</v>
      </c>
      <c r="E12" s="35" t="s">
        <v>97</v>
      </c>
      <c r="F12" s="17">
        <v>180</v>
      </c>
      <c r="G12" s="21" t="s">
        <v>95</v>
      </c>
      <c r="H12" s="21">
        <v>45077</v>
      </c>
      <c r="I12" s="17">
        <f>60+90</f>
        <v>150</v>
      </c>
    </row>
    <row r="13" spans="1:9" x14ac:dyDescent="0.25">
      <c r="A13" s="29" t="s">
        <v>98</v>
      </c>
      <c r="B13" s="26" t="s">
        <v>197</v>
      </c>
      <c r="C13" s="13" t="s">
        <v>35</v>
      </c>
      <c r="D13" s="29" t="s">
        <v>62</v>
      </c>
      <c r="E13" s="35" t="s">
        <v>63</v>
      </c>
      <c r="F13" s="17">
        <v>21320</v>
      </c>
      <c r="G13" s="21" t="s">
        <v>99</v>
      </c>
      <c r="H13" s="21">
        <v>45307</v>
      </c>
      <c r="I13" s="17">
        <f>13338+3718+2080+2184</f>
        <v>21320</v>
      </c>
    </row>
    <row r="14" spans="1:9" ht="15" customHeight="1" x14ac:dyDescent="0.25">
      <c r="A14" s="29" t="s">
        <v>100</v>
      </c>
      <c r="B14" s="26" t="s">
        <v>101</v>
      </c>
      <c r="C14" s="13" t="s">
        <v>35</v>
      </c>
      <c r="D14" s="29" t="s">
        <v>103</v>
      </c>
      <c r="E14" s="35" t="s">
        <v>104</v>
      </c>
      <c r="F14" s="17">
        <v>4000</v>
      </c>
      <c r="G14" s="21" t="s">
        <v>102</v>
      </c>
      <c r="H14" s="21" t="s">
        <v>51</v>
      </c>
      <c r="I14" s="17">
        <f>113.16+2505.79+78.9+45</f>
        <v>2742.85</v>
      </c>
    </row>
    <row r="15" spans="1:9" ht="15" customHeight="1" x14ac:dyDescent="0.25">
      <c r="A15" s="30" t="s">
        <v>107</v>
      </c>
      <c r="B15" s="27" t="s">
        <v>108</v>
      </c>
      <c r="C15" s="14" t="s">
        <v>35</v>
      </c>
      <c r="D15" s="32" t="s">
        <v>166</v>
      </c>
      <c r="E15" s="36" t="s">
        <v>165</v>
      </c>
      <c r="F15" s="18">
        <v>5500</v>
      </c>
      <c r="G15" s="22">
        <v>44943</v>
      </c>
      <c r="H15" s="22"/>
      <c r="I15" s="18">
        <v>1745.19</v>
      </c>
    </row>
    <row r="16" spans="1:9" ht="15" customHeight="1" x14ac:dyDescent="0.25">
      <c r="A16" s="30" t="s">
        <v>109</v>
      </c>
      <c r="B16" s="27" t="s">
        <v>110</v>
      </c>
      <c r="C16" s="14" t="s">
        <v>35</v>
      </c>
      <c r="D16" s="32">
        <v>84033260484</v>
      </c>
      <c r="E16" s="36" t="s">
        <v>167</v>
      </c>
      <c r="F16" s="18">
        <v>1000</v>
      </c>
      <c r="G16" s="22">
        <v>44944</v>
      </c>
      <c r="H16" s="22">
        <v>45044</v>
      </c>
      <c r="I16" s="18">
        <v>1000</v>
      </c>
    </row>
    <row r="17" spans="1:9" s="2" customFormat="1" ht="15" customHeight="1" x14ac:dyDescent="0.25">
      <c r="A17" s="39" t="s">
        <v>111</v>
      </c>
      <c r="B17" s="41" t="s">
        <v>112</v>
      </c>
      <c r="C17" s="43" t="s">
        <v>35</v>
      </c>
      <c r="D17" s="24" t="s">
        <v>208</v>
      </c>
      <c r="E17" s="28" t="s">
        <v>207</v>
      </c>
      <c r="F17" s="45">
        <v>6012</v>
      </c>
      <c r="G17" s="47">
        <v>44944</v>
      </c>
      <c r="H17" s="24"/>
      <c r="I17" s="19">
        <v>1503</v>
      </c>
    </row>
    <row r="18" spans="1:9" s="2" customFormat="1" ht="15" customHeight="1" x14ac:dyDescent="0.25">
      <c r="A18" s="40"/>
      <c r="B18" s="42"/>
      <c r="C18" s="44"/>
      <c r="D18" s="24" t="s">
        <v>210</v>
      </c>
      <c r="E18" s="28" t="s">
        <v>209</v>
      </c>
      <c r="F18" s="46"/>
      <c r="G18" s="48"/>
      <c r="H18" s="24"/>
      <c r="I18" s="19"/>
    </row>
    <row r="19" spans="1:9" ht="15" customHeight="1" x14ac:dyDescent="0.25">
      <c r="A19" s="24" t="s">
        <v>113</v>
      </c>
      <c r="B19" s="28" t="s">
        <v>114</v>
      </c>
      <c r="C19" s="14" t="s">
        <v>35</v>
      </c>
      <c r="D19" s="33" t="s">
        <v>213</v>
      </c>
      <c r="E19" s="28" t="s">
        <v>214</v>
      </c>
      <c r="F19" s="19">
        <v>5000</v>
      </c>
      <c r="G19" s="23">
        <v>44949</v>
      </c>
      <c r="H19" s="24"/>
      <c r="I19" s="19"/>
    </row>
    <row r="20" spans="1:9" ht="15" customHeight="1" x14ac:dyDescent="0.25">
      <c r="A20" s="24" t="s">
        <v>115</v>
      </c>
      <c r="B20" s="28" t="s">
        <v>116</v>
      </c>
      <c r="C20" s="14" t="s">
        <v>35</v>
      </c>
      <c r="D20" s="33" t="s">
        <v>57</v>
      </c>
      <c r="E20" s="28" t="s">
        <v>58</v>
      </c>
      <c r="F20" s="19">
        <v>465</v>
      </c>
      <c r="G20" s="23">
        <v>44951</v>
      </c>
      <c r="H20" s="24"/>
      <c r="I20" s="19">
        <v>155</v>
      </c>
    </row>
    <row r="21" spans="1:9" ht="15" customHeight="1" x14ac:dyDescent="0.25">
      <c r="A21" s="24" t="s">
        <v>117</v>
      </c>
      <c r="B21" s="28" t="s">
        <v>118</v>
      </c>
      <c r="C21" s="14" t="s">
        <v>35</v>
      </c>
      <c r="D21" s="33" t="s">
        <v>57</v>
      </c>
      <c r="E21" s="28" t="s">
        <v>58</v>
      </c>
      <c r="F21" s="19">
        <v>600</v>
      </c>
      <c r="G21" s="23">
        <v>44951</v>
      </c>
      <c r="H21" s="24"/>
      <c r="I21" s="19">
        <v>200</v>
      </c>
    </row>
    <row r="22" spans="1:9" ht="15" customHeight="1" x14ac:dyDescent="0.25">
      <c r="A22" s="49" t="s">
        <v>119</v>
      </c>
      <c r="B22" s="41" t="s">
        <v>120</v>
      </c>
      <c r="C22" s="43" t="s">
        <v>35</v>
      </c>
      <c r="D22" s="33" t="s">
        <v>211</v>
      </c>
      <c r="E22" s="28" t="s">
        <v>212</v>
      </c>
      <c r="F22" s="45">
        <v>16000</v>
      </c>
      <c r="G22" s="47">
        <v>44987</v>
      </c>
      <c r="H22" s="24"/>
      <c r="I22" s="19"/>
    </row>
    <row r="23" spans="1:9" ht="15" customHeight="1" x14ac:dyDescent="0.25">
      <c r="A23" s="50"/>
      <c r="B23" s="42"/>
      <c r="C23" s="44"/>
      <c r="D23" s="33" t="s">
        <v>213</v>
      </c>
      <c r="E23" s="28" t="s">
        <v>214</v>
      </c>
      <c r="F23" s="46"/>
      <c r="G23" s="48"/>
      <c r="H23" s="24"/>
      <c r="I23" s="19"/>
    </row>
    <row r="24" spans="1:9" ht="15" customHeight="1" x14ac:dyDescent="0.25">
      <c r="A24" s="24" t="s">
        <v>121</v>
      </c>
      <c r="B24" s="28" t="s">
        <v>122</v>
      </c>
      <c r="C24" s="14" t="s">
        <v>35</v>
      </c>
      <c r="D24" s="24" t="s">
        <v>168</v>
      </c>
      <c r="E24" s="28" t="s">
        <v>169</v>
      </c>
      <c r="F24" s="19">
        <v>800</v>
      </c>
      <c r="G24" s="23">
        <v>45009</v>
      </c>
      <c r="H24" s="23">
        <v>45042</v>
      </c>
      <c r="I24" s="19">
        <v>800</v>
      </c>
    </row>
    <row r="25" spans="1:9" ht="15" customHeight="1" x14ac:dyDescent="0.25">
      <c r="A25" s="24" t="s">
        <v>123</v>
      </c>
      <c r="B25" s="28" t="s">
        <v>124</v>
      </c>
      <c r="C25" s="14" t="s">
        <v>35</v>
      </c>
      <c r="D25" s="24">
        <v>5160370481</v>
      </c>
      <c r="E25" s="28" t="s">
        <v>215</v>
      </c>
      <c r="F25" s="19">
        <v>1200</v>
      </c>
      <c r="G25" s="23">
        <v>45035</v>
      </c>
      <c r="H25" s="24"/>
      <c r="I25" s="19"/>
    </row>
    <row r="26" spans="1:9" ht="15" customHeight="1" x14ac:dyDescent="0.25">
      <c r="A26" s="24" t="s">
        <v>125</v>
      </c>
      <c r="B26" s="28" t="s">
        <v>126</v>
      </c>
      <c r="C26" s="14" t="s">
        <v>35</v>
      </c>
      <c r="D26" s="33" t="s">
        <v>170</v>
      </c>
      <c r="E26" s="37" t="s">
        <v>171</v>
      </c>
      <c r="F26" s="19">
        <v>18000</v>
      </c>
      <c r="G26" s="23">
        <v>45035</v>
      </c>
      <c r="H26" s="23">
        <v>45128</v>
      </c>
      <c r="I26" s="19">
        <v>18000</v>
      </c>
    </row>
    <row r="27" spans="1:9" ht="15" customHeight="1" x14ac:dyDescent="0.25">
      <c r="A27" s="24" t="s">
        <v>145</v>
      </c>
      <c r="B27" s="28" t="s">
        <v>146</v>
      </c>
      <c r="C27" s="14" t="s">
        <v>35</v>
      </c>
      <c r="D27" s="33" t="s">
        <v>172</v>
      </c>
      <c r="E27" s="28" t="s">
        <v>173</v>
      </c>
      <c r="F27" s="19">
        <v>1000</v>
      </c>
      <c r="G27" s="23">
        <v>45037</v>
      </c>
      <c r="H27" s="23">
        <v>45077</v>
      </c>
      <c r="I27" s="19">
        <v>850</v>
      </c>
    </row>
    <row r="28" spans="1:9" ht="15" customHeight="1" x14ac:dyDescent="0.25">
      <c r="A28" s="24" t="s">
        <v>143</v>
      </c>
      <c r="B28" s="28" t="s">
        <v>144</v>
      </c>
      <c r="C28" s="14" t="s">
        <v>35</v>
      </c>
      <c r="D28" s="33" t="s">
        <v>174</v>
      </c>
      <c r="E28" s="28" t="s">
        <v>175</v>
      </c>
      <c r="F28" s="19">
        <v>1456</v>
      </c>
      <c r="G28" s="23">
        <v>45042</v>
      </c>
      <c r="H28" s="23">
        <v>45113</v>
      </c>
      <c r="I28" s="19">
        <v>1456</v>
      </c>
    </row>
    <row r="29" spans="1:9" ht="15" customHeight="1" x14ac:dyDescent="0.25">
      <c r="A29" s="24" t="s">
        <v>141</v>
      </c>
      <c r="B29" s="28" t="s">
        <v>142</v>
      </c>
      <c r="C29" s="14" t="s">
        <v>35</v>
      </c>
      <c r="D29" s="33" t="s">
        <v>176</v>
      </c>
      <c r="E29" s="28" t="s">
        <v>177</v>
      </c>
      <c r="F29" s="19">
        <v>1465</v>
      </c>
      <c r="G29" s="23">
        <v>45049</v>
      </c>
      <c r="H29" s="23">
        <v>45076</v>
      </c>
      <c r="I29" s="19">
        <v>1465</v>
      </c>
    </row>
    <row r="30" spans="1:9" ht="15" customHeight="1" x14ac:dyDescent="0.25">
      <c r="A30" s="24" t="s">
        <v>139</v>
      </c>
      <c r="B30" s="28" t="s">
        <v>140</v>
      </c>
      <c r="C30" s="14" t="s">
        <v>35</v>
      </c>
      <c r="D30" s="33" t="s">
        <v>176</v>
      </c>
      <c r="E30" s="28" t="s">
        <v>178</v>
      </c>
      <c r="F30" s="19">
        <v>105</v>
      </c>
      <c r="G30" s="23">
        <v>45054</v>
      </c>
      <c r="H30" s="23">
        <v>45077</v>
      </c>
      <c r="I30" s="19">
        <v>105</v>
      </c>
    </row>
    <row r="31" spans="1:9" s="2" customFormat="1" ht="15" customHeight="1" x14ac:dyDescent="0.25">
      <c r="A31" s="24" t="s">
        <v>137</v>
      </c>
      <c r="B31" s="28" t="s">
        <v>138</v>
      </c>
      <c r="C31" s="14" t="s">
        <v>35</v>
      </c>
      <c r="D31" s="24" t="s">
        <v>62</v>
      </c>
      <c r="E31" s="28" t="s">
        <v>63</v>
      </c>
      <c r="F31" s="19">
        <v>1500</v>
      </c>
      <c r="G31" s="23">
        <v>45057</v>
      </c>
      <c r="H31" s="23">
        <v>45307</v>
      </c>
      <c r="I31" s="19">
        <v>1057.68</v>
      </c>
    </row>
    <row r="32" spans="1:9" ht="15" customHeight="1" x14ac:dyDescent="0.25">
      <c r="A32" s="24" t="s">
        <v>135</v>
      </c>
      <c r="B32" s="28" t="s">
        <v>136</v>
      </c>
      <c r="C32" s="14" t="s">
        <v>35</v>
      </c>
      <c r="D32" s="24">
        <v>83002750483</v>
      </c>
      <c r="E32" s="28" t="s">
        <v>179</v>
      </c>
      <c r="F32" s="19">
        <v>900</v>
      </c>
      <c r="G32" s="23">
        <v>45061</v>
      </c>
      <c r="H32" s="23">
        <v>45077</v>
      </c>
      <c r="I32" s="19">
        <v>900</v>
      </c>
    </row>
    <row r="33" spans="1:9" ht="15" customHeight="1" x14ac:dyDescent="0.25">
      <c r="A33" s="24" t="s">
        <v>133</v>
      </c>
      <c r="B33" s="28" t="s">
        <v>134</v>
      </c>
      <c r="C33" s="14" t="s">
        <v>35</v>
      </c>
      <c r="D33" s="24">
        <v>80042390486</v>
      </c>
      <c r="E33" s="28" t="s">
        <v>180</v>
      </c>
      <c r="F33" s="19">
        <v>1020</v>
      </c>
      <c r="G33" s="23">
        <v>45061</v>
      </c>
      <c r="H33" s="23">
        <v>45091</v>
      </c>
      <c r="I33" s="19">
        <v>1020</v>
      </c>
    </row>
    <row r="34" spans="1:9" ht="15" customHeight="1" x14ac:dyDescent="0.25">
      <c r="A34" s="24" t="s">
        <v>131</v>
      </c>
      <c r="B34" s="28" t="s">
        <v>132</v>
      </c>
      <c r="C34" s="14" t="s">
        <v>35</v>
      </c>
      <c r="D34" s="33" t="s">
        <v>181</v>
      </c>
      <c r="E34" s="28" t="s">
        <v>182</v>
      </c>
      <c r="F34" s="19">
        <v>1000</v>
      </c>
      <c r="G34" s="23">
        <v>45064</v>
      </c>
      <c r="H34" s="23">
        <v>45075</v>
      </c>
      <c r="I34" s="19">
        <v>900</v>
      </c>
    </row>
    <row r="35" spans="1:9" ht="15" customHeight="1" x14ac:dyDescent="0.25">
      <c r="A35" s="24" t="s">
        <v>129</v>
      </c>
      <c r="B35" s="28" t="s">
        <v>130</v>
      </c>
      <c r="C35" s="14" t="s">
        <v>35</v>
      </c>
      <c r="D35" s="33" t="s">
        <v>183</v>
      </c>
      <c r="E35" s="28" t="s">
        <v>184</v>
      </c>
      <c r="F35" s="19">
        <v>1400</v>
      </c>
      <c r="G35" s="23">
        <v>45068</v>
      </c>
      <c r="H35" s="23">
        <v>45069</v>
      </c>
      <c r="I35" s="19">
        <v>1393.65</v>
      </c>
    </row>
    <row r="36" spans="1:9" ht="15" customHeight="1" x14ac:dyDescent="0.25">
      <c r="A36" s="24" t="s">
        <v>127</v>
      </c>
      <c r="B36" s="28" t="s">
        <v>128</v>
      </c>
      <c r="C36" s="14" t="s">
        <v>35</v>
      </c>
      <c r="D36" s="24" t="s">
        <v>185</v>
      </c>
      <c r="E36" s="28" t="s">
        <v>186</v>
      </c>
      <c r="F36" s="19">
        <v>160</v>
      </c>
      <c r="G36" s="23">
        <v>45120</v>
      </c>
      <c r="H36" s="23">
        <v>45126</v>
      </c>
      <c r="I36" s="19">
        <v>154.80000000000001</v>
      </c>
    </row>
    <row r="37" spans="1:9" ht="15" customHeight="1" x14ac:dyDescent="0.25">
      <c r="A37" s="24" t="s">
        <v>147</v>
      </c>
      <c r="B37" s="28" t="s">
        <v>148</v>
      </c>
      <c r="C37" s="14" t="s">
        <v>35</v>
      </c>
      <c r="D37" s="33" t="s">
        <v>187</v>
      </c>
      <c r="E37" s="28" t="s">
        <v>188</v>
      </c>
      <c r="F37" s="19">
        <v>975</v>
      </c>
      <c r="G37" s="23">
        <v>45124</v>
      </c>
      <c r="H37" s="23">
        <v>45127</v>
      </c>
      <c r="I37" s="19">
        <v>975</v>
      </c>
    </row>
    <row r="38" spans="1:9" ht="15" customHeight="1" x14ac:dyDescent="0.25">
      <c r="A38" s="24" t="s">
        <v>149</v>
      </c>
      <c r="B38" s="28" t="s">
        <v>150</v>
      </c>
      <c r="C38" s="14" t="s">
        <v>35</v>
      </c>
      <c r="D38" s="29" t="s">
        <v>103</v>
      </c>
      <c r="E38" s="35" t="s">
        <v>104</v>
      </c>
      <c r="F38" s="19">
        <v>1100</v>
      </c>
      <c r="G38" s="23">
        <v>45131</v>
      </c>
      <c r="H38" s="23">
        <v>45138</v>
      </c>
      <c r="I38" s="19">
        <v>1201.0999999999999</v>
      </c>
    </row>
    <row r="39" spans="1:9" ht="15" customHeight="1" x14ac:dyDescent="0.25">
      <c r="A39" s="24" t="s">
        <v>151</v>
      </c>
      <c r="B39" s="28" t="s">
        <v>152</v>
      </c>
      <c r="C39" s="14" t="s">
        <v>35</v>
      </c>
      <c r="D39" s="33" t="s">
        <v>189</v>
      </c>
      <c r="E39" s="28" t="s">
        <v>190</v>
      </c>
      <c r="F39" s="19">
        <v>2000</v>
      </c>
      <c r="G39" s="23">
        <v>45134</v>
      </c>
      <c r="H39" s="23">
        <v>45138</v>
      </c>
      <c r="I39" s="19">
        <v>2000</v>
      </c>
    </row>
    <row r="40" spans="1:9" ht="15" customHeight="1" x14ac:dyDescent="0.25">
      <c r="A40" s="24" t="s">
        <v>153</v>
      </c>
      <c r="B40" s="28" t="s">
        <v>154</v>
      </c>
      <c r="C40" s="14" t="s">
        <v>35</v>
      </c>
      <c r="D40" s="33" t="s">
        <v>192</v>
      </c>
      <c r="E40" s="28" t="s">
        <v>191</v>
      </c>
      <c r="F40" s="19">
        <v>500</v>
      </c>
      <c r="G40" s="23">
        <v>45182</v>
      </c>
      <c r="H40" s="23">
        <v>45214</v>
      </c>
      <c r="I40" s="19">
        <v>500</v>
      </c>
    </row>
    <row r="41" spans="1:9" ht="15" customHeight="1" x14ac:dyDescent="0.25">
      <c r="A41" s="24" t="s">
        <v>163</v>
      </c>
      <c r="B41" s="28" t="s">
        <v>164</v>
      </c>
      <c r="C41" s="14" t="s">
        <v>35</v>
      </c>
      <c r="D41" s="24">
        <v>84033260484</v>
      </c>
      <c r="E41" s="28" t="s">
        <v>167</v>
      </c>
      <c r="F41" s="19">
        <v>800</v>
      </c>
      <c r="G41" s="23">
        <v>45182</v>
      </c>
      <c r="H41" s="23">
        <v>45275</v>
      </c>
      <c r="I41" s="19">
        <v>787.71</v>
      </c>
    </row>
    <row r="42" spans="1:9" ht="15" customHeight="1" x14ac:dyDescent="0.25">
      <c r="A42" s="24" t="s">
        <v>161</v>
      </c>
      <c r="B42" s="28" t="s">
        <v>162</v>
      </c>
      <c r="C42" s="14" t="s">
        <v>35</v>
      </c>
      <c r="D42" s="33" t="s">
        <v>192</v>
      </c>
      <c r="E42" s="28" t="s">
        <v>191</v>
      </c>
      <c r="F42" s="19">
        <v>300</v>
      </c>
      <c r="G42" s="23">
        <v>45195</v>
      </c>
      <c r="H42" s="23">
        <v>45199</v>
      </c>
      <c r="I42" s="19">
        <v>300</v>
      </c>
    </row>
    <row r="43" spans="1:9" ht="15" customHeight="1" x14ac:dyDescent="0.25">
      <c r="A43" s="24" t="s">
        <v>159</v>
      </c>
      <c r="B43" s="28" t="s">
        <v>160</v>
      </c>
      <c r="C43" s="14" t="s">
        <v>35</v>
      </c>
      <c r="D43" s="33" t="s">
        <v>194</v>
      </c>
      <c r="E43" s="38" t="s">
        <v>193</v>
      </c>
      <c r="F43" s="19">
        <v>130</v>
      </c>
      <c r="G43" s="23">
        <v>45239</v>
      </c>
      <c r="H43" s="23">
        <v>45253</v>
      </c>
      <c r="I43" s="19">
        <v>134</v>
      </c>
    </row>
    <row r="44" spans="1:9" ht="15" customHeight="1" x14ac:dyDescent="0.25">
      <c r="A44" s="24" t="s">
        <v>157</v>
      </c>
      <c r="B44" s="28" t="s">
        <v>158</v>
      </c>
      <c r="C44" s="14" t="s">
        <v>35</v>
      </c>
      <c r="D44" s="29" t="s">
        <v>62</v>
      </c>
      <c r="E44" s="35" t="s">
        <v>63</v>
      </c>
      <c r="F44" s="19">
        <v>39000</v>
      </c>
      <c r="G44" s="23">
        <v>45259</v>
      </c>
      <c r="H44" s="24"/>
      <c r="I44" s="19"/>
    </row>
    <row r="45" spans="1:9" ht="15" customHeight="1" x14ac:dyDescent="0.25">
      <c r="A45" s="24" t="s">
        <v>155</v>
      </c>
      <c r="B45" s="28" t="s">
        <v>156</v>
      </c>
      <c r="C45" s="51" t="s">
        <v>35</v>
      </c>
      <c r="D45" s="24" t="s">
        <v>195</v>
      </c>
      <c r="E45" s="28" t="s">
        <v>196</v>
      </c>
      <c r="F45" s="19">
        <v>250</v>
      </c>
      <c r="G45" s="23">
        <v>45278</v>
      </c>
      <c r="H45" s="23">
        <v>45287</v>
      </c>
      <c r="I45" s="19">
        <v>250</v>
      </c>
    </row>
    <row r="46" spans="1:9" ht="45" customHeight="1" x14ac:dyDescent="0.25"/>
    <row r="47" spans="1:9" ht="15" customHeight="1" x14ac:dyDescent="0.25"/>
    <row r="48" spans="1:9" ht="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0">
    <mergeCell ref="A22:A23"/>
    <mergeCell ref="B22:B23"/>
    <mergeCell ref="C22:C23"/>
    <mergeCell ref="F22:F23"/>
    <mergeCell ref="G22:G23"/>
    <mergeCell ref="A17:A18"/>
    <mergeCell ref="B17:B18"/>
    <mergeCell ref="C17:C18"/>
    <mergeCell ref="F17:F18"/>
    <mergeCell ref="G17:G18"/>
  </mergeCells>
  <phoneticPr fontId="0" type="noConversion"/>
  <pageMargins left="0.33" right="0.35433070866141736" top="0.51181102362204722" bottom="0.98425196850393704" header="0.51181102362204722" footer="0.51181102362204722"/>
  <pageSetup paperSize="8" scale="6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000-000000000000}">
          <x14:formula1>
            <xm:f>'Scelta Contraente'!$A$1:$A$28</xm:f>
          </x14:formula1>
          <xm:sqref>C2:C13</xm:sqref>
        </x14:dataValidation>
        <x14:dataValidation type="list" allowBlank="1" showInputMessage="1" showErrorMessage="1" errorTitle="Errore" error="Valore di Scelta contraente non valido" xr:uid="{00000000-0002-0000-0000-000001000000}">
          <x14:formula1>
            <xm:f>'Scelta Contraente'!$A$1:$A$28</xm:f>
          </x14:formula1>
          <xm:sqref>C3:C17 C19:C22 C24:C45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7" t="s">
        <v>28</v>
      </c>
    </row>
    <row r="2" spans="1:1" x14ac:dyDescent="0.2">
      <c r="A2" s="7" t="s">
        <v>29</v>
      </c>
    </row>
    <row r="3" spans="1:1" x14ac:dyDescent="0.2">
      <c r="A3" s="7" t="s">
        <v>30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sqref="A1:A28"/>
    </sheetView>
  </sheetViews>
  <sheetFormatPr defaultRowHeight="12.75" x14ac:dyDescent="0.2"/>
  <cols>
    <col min="1" max="1" width="125.140625" style="1" customWidth="1"/>
  </cols>
  <sheetData>
    <row r="1" spans="1:1" x14ac:dyDescent="0.2">
      <c r="A1" s="8" t="s">
        <v>0</v>
      </c>
    </row>
    <row r="2" spans="1:1" x14ac:dyDescent="0.2">
      <c r="A2" s="8" t="s">
        <v>1</v>
      </c>
    </row>
    <row r="3" spans="1:1" x14ac:dyDescent="0.2">
      <c r="A3" s="8" t="s">
        <v>31</v>
      </c>
    </row>
    <row r="4" spans="1:1" x14ac:dyDescent="0.2">
      <c r="A4" s="8" t="s">
        <v>32</v>
      </c>
    </row>
    <row r="5" spans="1:1" x14ac:dyDescent="0.2">
      <c r="A5" s="8" t="s">
        <v>2</v>
      </c>
    </row>
    <row r="6" spans="1:1" x14ac:dyDescent="0.2">
      <c r="A6" s="8" t="s">
        <v>33</v>
      </c>
    </row>
    <row r="7" spans="1:1" x14ac:dyDescent="0.2">
      <c r="A7" s="8" t="s">
        <v>3</v>
      </c>
    </row>
    <row r="8" spans="1:1" x14ac:dyDescent="0.2">
      <c r="A8" s="8" t="s">
        <v>4</v>
      </c>
    </row>
    <row r="9" spans="1:1" x14ac:dyDescent="0.2">
      <c r="A9" s="8" t="s">
        <v>5</v>
      </c>
    </row>
    <row r="10" spans="1:1" x14ac:dyDescent="0.2">
      <c r="A10" s="8" t="s">
        <v>6</v>
      </c>
    </row>
    <row r="11" spans="1:1" x14ac:dyDescent="0.2">
      <c r="A11" s="8" t="s">
        <v>7</v>
      </c>
    </row>
    <row r="12" spans="1:1" x14ac:dyDescent="0.2">
      <c r="A12" s="8" t="s">
        <v>34</v>
      </c>
    </row>
    <row r="13" spans="1:1" x14ac:dyDescent="0.2">
      <c r="A13" s="8" t="s">
        <v>35</v>
      </c>
    </row>
    <row r="14" spans="1:1" x14ac:dyDescent="0.2">
      <c r="A14" s="8" t="s">
        <v>45</v>
      </c>
    </row>
    <row r="15" spans="1:1" x14ac:dyDescent="0.2">
      <c r="A15" s="8" t="s">
        <v>46</v>
      </c>
    </row>
    <row r="16" spans="1:1" x14ac:dyDescent="0.2">
      <c r="A16" s="8" t="s">
        <v>8</v>
      </c>
    </row>
    <row r="17" spans="1:1" x14ac:dyDescent="0.2">
      <c r="A17" s="8" t="s">
        <v>9</v>
      </c>
    </row>
    <row r="18" spans="1:1" x14ac:dyDescent="0.2">
      <c r="A18" s="8" t="s">
        <v>10</v>
      </c>
    </row>
    <row r="19" spans="1:1" x14ac:dyDescent="0.2">
      <c r="A19" s="1" t="s">
        <v>36</v>
      </c>
    </row>
    <row r="20" spans="1:1" x14ac:dyDescent="0.2">
      <c r="A20" s="1" t="s">
        <v>37</v>
      </c>
    </row>
    <row r="21" spans="1:1" x14ac:dyDescent="0.2">
      <c r="A21" s="1" t="s">
        <v>38</v>
      </c>
    </row>
    <row r="22" spans="1:1" x14ac:dyDescent="0.2">
      <c r="A22" s="1" t="s">
        <v>39</v>
      </c>
    </row>
    <row r="23" spans="1:1" x14ac:dyDescent="0.2">
      <c r="A23" s="1" t="s">
        <v>40</v>
      </c>
    </row>
    <row r="24" spans="1:1" x14ac:dyDescent="0.2">
      <c r="A24" s="1" t="s">
        <v>47</v>
      </c>
    </row>
    <row r="25" spans="1:1" x14ac:dyDescent="0.2">
      <c r="A25" s="1" t="s">
        <v>41</v>
      </c>
    </row>
    <row r="26" spans="1:1" x14ac:dyDescent="0.2">
      <c r="A26" s="1" t="s">
        <v>42</v>
      </c>
    </row>
    <row r="27" spans="1:1" x14ac:dyDescent="0.2">
      <c r="A27" s="1" t="s">
        <v>43</v>
      </c>
    </row>
    <row r="28" spans="1:1" x14ac:dyDescent="0.2">
      <c r="A28" s="1" t="s">
        <v>44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7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16</v>
      </c>
    </row>
    <row r="2" spans="1:1" x14ac:dyDescent="0.2">
      <c r="A2" t="s">
        <v>17</v>
      </c>
    </row>
    <row r="3" spans="1:1" x14ac:dyDescent="0.2">
      <c r="A3" t="s">
        <v>18</v>
      </c>
    </row>
    <row r="4" spans="1:1" x14ac:dyDescent="0.2">
      <c r="A4" t="s">
        <v>19</v>
      </c>
    </row>
    <row r="5" spans="1:1" x14ac:dyDescent="0.2">
      <c r="A5" t="s">
        <v>20</v>
      </c>
    </row>
    <row r="6" spans="1:1" x14ac:dyDescent="0.2">
      <c r="A6" t="s">
        <v>21</v>
      </c>
    </row>
    <row r="7" spans="1:1" x14ac:dyDescent="0.2">
      <c r="A7" t="s">
        <v>22</v>
      </c>
    </row>
    <row r="8" spans="1:1" x14ac:dyDescent="0.2">
      <c r="A8" t="s">
        <v>23</v>
      </c>
    </row>
    <row r="9" spans="1:1" x14ac:dyDescent="0.2">
      <c r="A9" t="s">
        <v>24</v>
      </c>
    </row>
    <row r="10" spans="1:1" x14ac:dyDescent="0.2">
      <c r="A10" t="s">
        <v>25</v>
      </c>
    </row>
    <row r="11" spans="1:1" x14ac:dyDescent="0.2">
      <c r="A11" t="s">
        <v>26</v>
      </c>
    </row>
    <row r="12" spans="1:1" x14ac:dyDescent="0.2">
      <c r="A12" t="s">
        <v>27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Isabel Gentili</cp:lastModifiedBy>
  <cp:lastPrinted>2024-01-26T10:12:12Z</cp:lastPrinted>
  <dcterms:created xsi:type="dcterms:W3CDTF">1996-11-05T10:16:36Z</dcterms:created>
  <dcterms:modified xsi:type="dcterms:W3CDTF">2024-01-29T13:44:22Z</dcterms:modified>
</cp:coreProperties>
</file>